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ertsonalak$\ingurumen teknikaria\Documents\GURE 3 HERRIAK\3 UDALERRIAK BILKETA DATUAK\GARBITANIAK KUDEATUTAKO DATUAK\Garbitaniak kudeatutakoa 2025\datuak webgunerako\"/>
    </mc:Choice>
  </mc:AlternateContent>
  <xr:revisionPtr revIDLastSave="0" documentId="13_ncr:1_{80B6CAB4-2289-4E79-8883-4CA298D9AF0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Hernani herrigunea" sheetId="8" r:id="rId1"/>
    <sheet name="Hernani poligonoak" sheetId="9" r:id="rId2"/>
    <sheet name="Hernani herria+poligonoak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E19" i="10"/>
  <c r="F19" i="10"/>
  <c r="G19" i="10"/>
  <c r="H19" i="10"/>
  <c r="I19" i="10"/>
  <c r="J19" i="10"/>
  <c r="K19" i="10"/>
  <c r="L19" i="10"/>
  <c r="M19" i="10"/>
  <c r="N19" i="10"/>
  <c r="O19" i="10"/>
  <c r="P19" i="10"/>
  <c r="C19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C18" i="10"/>
  <c r="O21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C16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C15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C14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C13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C11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C10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C9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C8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C6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C5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C3" i="10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N17" i="8"/>
  <c r="C17" i="8"/>
  <c r="O16" i="8"/>
  <c r="O17" i="8" s="1"/>
  <c r="N16" i="8"/>
  <c r="L16" i="8"/>
  <c r="L17" i="8" s="1"/>
  <c r="I16" i="8"/>
  <c r="I17" i="8" s="1"/>
  <c r="F16" i="8"/>
  <c r="F17" i="8" s="1"/>
  <c r="E16" i="8"/>
  <c r="E17" i="8" s="1"/>
  <c r="C16" i="8"/>
  <c r="O10" i="8"/>
  <c r="L10" i="8"/>
  <c r="J10" i="8"/>
  <c r="I10" i="8"/>
  <c r="G10" i="8"/>
  <c r="F10" i="8"/>
  <c r="C10" i="8"/>
  <c r="O9" i="8"/>
  <c r="N9" i="8"/>
  <c r="N10" i="8" s="1"/>
  <c r="N19" i="8" s="1"/>
  <c r="M9" i="8"/>
  <c r="M16" i="8" s="1"/>
  <c r="M17" i="8" s="1"/>
  <c r="L9" i="8"/>
  <c r="K9" i="8"/>
  <c r="K10" i="8" s="1"/>
  <c r="J9" i="8"/>
  <c r="J16" i="8" s="1"/>
  <c r="J17" i="8" s="1"/>
  <c r="I9" i="8"/>
  <c r="H9" i="8"/>
  <c r="H10" i="8" s="1"/>
  <c r="G9" i="8"/>
  <c r="G16" i="8" s="1"/>
  <c r="G17" i="8" s="1"/>
  <c r="F9" i="8"/>
  <c r="E9" i="8"/>
  <c r="E10" i="8" s="1"/>
  <c r="D9" i="8"/>
  <c r="D10" i="8" s="1"/>
  <c r="C9" i="8"/>
  <c r="B9" i="8"/>
  <c r="B10" i="8" s="1"/>
  <c r="M10" i="8" l="1"/>
  <c r="B16" i="8"/>
  <c r="B17" i="8" s="1"/>
  <c r="D16" i="8"/>
  <c r="D17" i="8" s="1"/>
  <c r="H16" i="8"/>
  <c r="H17" i="8" s="1"/>
  <c r="K16" i="8"/>
  <c r="K17" i="8" s="1"/>
</calcChain>
</file>

<file path=xl/sharedStrings.xml><?xml version="1.0" encoding="utf-8"?>
<sst xmlns="http://schemas.openxmlformats.org/spreadsheetml/2006/main" count="84" uniqueCount="40">
  <si>
    <t>Azaroa</t>
  </si>
  <si>
    <t>Organikoa (poligonotakoa kenduta)</t>
  </si>
  <si>
    <t>Ontzi arinak</t>
  </si>
  <si>
    <t>Besteak *</t>
  </si>
  <si>
    <t>GAIKA BILDUTAKOA GUZTIRA</t>
  </si>
  <si>
    <t>GAIKA KUDEATUA GUZTIRA</t>
  </si>
  <si>
    <t xml:space="preserve">Gaikako bilketa % </t>
  </si>
  <si>
    <t>Gaikako kudeaketa %</t>
  </si>
  <si>
    <t>Otsaila</t>
  </si>
  <si>
    <t>Abendua</t>
  </si>
  <si>
    <t>Errefusa (organikoarekin zikindua)</t>
  </si>
  <si>
    <t>BILDUTAKO MATERIALA</t>
  </si>
  <si>
    <t>Plastiko filma</t>
  </si>
  <si>
    <t>Errefusa</t>
  </si>
  <si>
    <t>BILDUTAKO MATERIALA GUZTIRA</t>
  </si>
  <si>
    <t>KUDEATUTAKO MATERIALA GUZTIRA</t>
  </si>
  <si>
    <t>Urtarrila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</si>
  <si>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</si>
  <si>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</si>
  <si>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</si>
  <si>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</si>
  <si>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</si>
  <si>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</si>
  <si>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</si>
  <si>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</si>
  <si>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Autokonpostajea</t>
  </si>
  <si>
    <t>Papera eta kartoia</t>
  </si>
  <si>
    <t>Beira</t>
  </si>
  <si>
    <t>Kale Garbiketa</t>
  </si>
  <si>
    <t>ERREFUSA GUZTIRA</t>
  </si>
  <si>
    <t>KUDEATUTAKO MATERIALA</t>
  </si>
  <si>
    <t>Konpostajea</t>
  </si>
  <si>
    <t>Organikoa</t>
  </si>
  <si>
    <t>Beste plastikoak</t>
  </si>
  <si>
    <t>Egurra</t>
  </si>
  <si>
    <t>Inertea</t>
  </si>
  <si>
    <t>Besteak</t>
  </si>
  <si>
    <t>ERREFUSA+INERTEA GUZTIRA</t>
  </si>
  <si>
    <t>kg/bizt.urte</t>
  </si>
  <si>
    <t>2025 (Tn)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</si>
</sst>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%0"/>
  </numFmts>
  <fonts count="11">
    <font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sz val="11"/>
      <color theme="1"/>
      <name val="Calibri"/>
      <family val="2"/>
      <scheme val="minor"/>
    </font>
    <font>
      <b/>
      <sz val="10"/>
      <color theme="1"/>
      <name val="Folio Bk BT"/>
      <family val="2"/>
    </font>
    <font>
      <b/>
      <sz val="11"/>
      <color theme="1"/>
      <name val="Calibri"/>
      <family val="2"/>
      <scheme val="minor"/>
    </font>
    <font>
      <sz val="10"/>
      <name val="Dax-Regular"/>
      <charset val="1"/>
    </font>
    <font>
      <sz val="10"/>
      <name val="Dax-Regular"/>
    </font>
    <font>
      <b/>
      <sz val="10"/>
      <name val="Dax-Regular"/>
      <charset val="1"/>
    </font>
    <font>
      <sz val="10"/>
      <color rgb="FF000000"/>
      <name val="Arial"/>
      <family val="2"/>
    </font>
    <font>
      <b/>
      <sz val="15"/>
      <color rgb="FF333399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EAE8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1CCFE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8" fillId="0" borderId="0"/>
    <xf numFmtId="164" fontId="10" fillId="0" borderId="0" applyBorder="0" applyProtection="0"/>
    <xf numFmtId="165" fontId="10" fillId="0" borderId="0" applyBorder="0" applyProtection="0"/>
    <xf numFmtId="0" fontId="9" fillId="0" borderId="2" applyProtection="0"/>
  </cellStyleXfs>
  <cellXfs count="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0" fontId="0" fillId="0" borderId="1" xfId="0" applyNumberFormat="1" applyBorder="1"/>
    <xf numFmtId="10" fontId="3" fillId="2" borderId="1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10" fontId="4" fillId="2" borderId="1" xfId="1" applyNumberFormat="1" applyFont="1" applyFill="1" applyBorder="1" applyAlignment="1">
      <alignment horizontal="center"/>
    </xf>
    <xf numFmtId="2" fontId="5" fillId="0" borderId="1" xfId="2" applyNumberFormat="1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1" fontId="7" fillId="0" borderId="1" xfId="4" applyNumberFormat="1" applyFont="1" applyBorder="1" applyAlignment="1" applyProtection="1">
      <alignment horizontal="center"/>
    </xf>
    <xf numFmtId="0" fontId="4" fillId="0" borderId="0" xfId="0" applyFont="1"/>
    <xf numFmtId="10" fontId="7" fillId="2" borderId="1" xfId="1" applyNumberFormat="1" applyFont="1" applyFill="1" applyBorder="1" applyAlignment="1">
      <alignment horizontal="center"/>
    </xf>
  </cellXfs>
  <cellStyles count="6">
    <cellStyle name="Ehunekoa" xfId="1" builtinId="5"/>
    <cellStyle name="Ehunekoa 2" xfId="4" xr:uid="{4E2C29BC-A419-4BE0-B3B6-C902A3F98A7A}"/>
    <cellStyle name="Excel Built-in Explanatory Text" xfId="5" xr:uid="{0367AE2D-B64E-4723-9722-B04F0FEF5010}"/>
    <cellStyle name="Moneta 2" xfId="3" xr:uid="{9F8E34B6-B8D1-4C55-A469-9F8E2FE99A04}"/>
    <cellStyle name="Normala" xfId="0" builtinId="0"/>
    <cellStyle name="Normala 2" xfId="2" xr:uid="{8DBEFC44-3487-490A-84CD-4296F1BD39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1286-817F-487F-B531-4A29BF09B12C}">
  <dimension ref="A2:O19"/>
  <sheetViews>
    <sheetView topLeftCell="A7" workbookViewId="0">
      <selection activeCell="G13" sqref="G13"/>
    </sheetView>
  </sheetViews>
  <sheetFormatPr defaultRowHeight="14.5"/>
  <cols>
    <col min="1" max="1" width="37.26953125" bestFit="1" customWidth="1"/>
    <col min="15" max="15" width="11.453125" bestFit="1" customWidth="1"/>
  </cols>
  <sheetData>
    <row r="2" spans="1:15">
      <c r="A2" s="2" t="s">
        <v>39</v>
      </c>
      <c r="B2" s="10" t="s">
        <v>16</v>
      </c>
      <c r="C2" s="10" t="s">
        <v>8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23</v>
      </c>
      <c r="K2" s="10" t="s">
        <v>24</v>
      </c>
      <c r="L2" s="10" t="s">
        <v>0</v>
      </c>
      <c r="M2" s="10" t="s">
        <v>9</v>
      </c>
      <c r="N2" s="10">
        <v>2025</v>
      </c>
      <c r="O2" s="9" t="s">
        <v>38</v>
      </c>
    </row>
    <row r="3" spans="1:15">
      <c r="A3" s="1" t="s">
        <v>25</v>
      </c>
      <c r="B3" s="5">
        <v>41.746000000000002</v>
      </c>
      <c r="C3" s="5">
        <v>37.706000000000003</v>
      </c>
      <c r="D3" s="5">
        <v>41.994</v>
      </c>
      <c r="E3" s="5">
        <v>40.399000000000001</v>
      </c>
      <c r="F3" s="5">
        <v>41.746000000000002</v>
      </c>
      <c r="G3" s="5">
        <v>40.079000000000001</v>
      </c>
      <c r="H3" s="5">
        <v>41.801000000000002</v>
      </c>
      <c r="I3" s="5">
        <v>41.718000000000004</v>
      </c>
      <c r="J3" s="5">
        <v>40.292000000000002</v>
      </c>
      <c r="K3" s="5">
        <v>41.607999999999997</v>
      </c>
      <c r="L3" s="5">
        <v>40.238999999999997</v>
      </c>
      <c r="M3" s="5">
        <v>41.58</v>
      </c>
      <c r="N3" s="6">
        <v>490.90600000000001</v>
      </c>
      <c r="O3" s="14">
        <v>24.093543479791876</v>
      </c>
    </row>
    <row r="4" spans="1:15">
      <c r="A4" s="1" t="s">
        <v>1</v>
      </c>
      <c r="B4" s="5">
        <v>142.58000000000001</v>
      </c>
      <c r="C4" s="5">
        <v>130.18</v>
      </c>
      <c r="D4" s="5">
        <v>150.02000000000001</v>
      </c>
      <c r="E4" s="5">
        <v>120.66</v>
      </c>
      <c r="F4" s="5">
        <v>151.34</v>
      </c>
      <c r="G4" s="5">
        <v>142.68</v>
      </c>
      <c r="H4" s="5">
        <v>131.46</v>
      </c>
      <c r="I4" s="5">
        <v>118.78</v>
      </c>
      <c r="J4" s="5">
        <v>138.91999999999999</v>
      </c>
      <c r="K4" s="5">
        <v>141.56</v>
      </c>
      <c r="L4" s="5">
        <v>133.1</v>
      </c>
      <c r="M4" s="5">
        <v>135.08000000000001</v>
      </c>
      <c r="N4" s="6">
        <v>1636.36</v>
      </c>
      <c r="O4" s="14">
        <v>80.312147239263808</v>
      </c>
    </row>
    <row r="5" spans="1:15">
      <c r="A5" s="1" t="s">
        <v>26</v>
      </c>
      <c r="B5" s="5">
        <v>73.641999999999996</v>
      </c>
      <c r="C5" s="5">
        <v>48.46</v>
      </c>
      <c r="D5" s="5">
        <v>50.484999999999999</v>
      </c>
      <c r="E5" s="5">
        <v>56.406999999999996</v>
      </c>
      <c r="F5" s="5">
        <v>48.098999999999997</v>
      </c>
      <c r="G5" s="5">
        <v>50.03</v>
      </c>
      <c r="H5" s="5">
        <v>61.293999999999997</v>
      </c>
      <c r="I5" s="5">
        <v>41.457000000000001</v>
      </c>
      <c r="J5" s="5">
        <v>50.64</v>
      </c>
      <c r="K5" s="5">
        <v>59.311999999999998</v>
      </c>
      <c r="L5" s="5">
        <v>47.488999999999997</v>
      </c>
      <c r="M5" s="5">
        <v>64.713999999999999</v>
      </c>
      <c r="N5" s="6">
        <v>652.029</v>
      </c>
      <c r="O5" s="14">
        <v>32.001423312883432</v>
      </c>
    </row>
    <row r="6" spans="1:15">
      <c r="A6" s="1" t="s">
        <v>2</v>
      </c>
      <c r="B6" s="5">
        <v>54.74</v>
      </c>
      <c r="C6" s="5">
        <v>48.32</v>
      </c>
      <c r="D6" s="5">
        <v>50.56</v>
      </c>
      <c r="E6" s="5">
        <v>54.78</v>
      </c>
      <c r="F6" s="5">
        <v>53.54</v>
      </c>
      <c r="G6" s="5">
        <v>49.98</v>
      </c>
      <c r="H6" s="5">
        <v>56.5</v>
      </c>
      <c r="I6" s="5">
        <v>49.1</v>
      </c>
      <c r="J6" s="5">
        <v>55.2</v>
      </c>
      <c r="K6" s="5">
        <v>53.2</v>
      </c>
      <c r="L6" s="5">
        <v>48.12</v>
      </c>
      <c r="M6" s="5">
        <v>54.8</v>
      </c>
      <c r="N6" s="6">
        <v>628.84</v>
      </c>
      <c r="O6" s="14">
        <v>30.863312883435579</v>
      </c>
    </row>
    <row r="7" spans="1:15">
      <c r="A7" s="1" t="s">
        <v>27</v>
      </c>
      <c r="B7" s="5">
        <v>54.94</v>
      </c>
      <c r="C7" s="5">
        <v>41.24</v>
      </c>
      <c r="D7" s="5">
        <v>53.35</v>
      </c>
      <c r="E7" s="5">
        <v>48.6</v>
      </c>
      <c r="F7" s="5">
        <v>56.19</v>
      </c>
      <c r="G7" s="5">
        <v>46.69</v>
      </c>
      <c r="H7" s="5">
        <v>58.268000000000001</v>
      </c>
      <c r="I7" s="5">
        <v>39.526000000000003</v>
      </c>
      <c r="J7" s="5">
        <v>55.869</v>
      </c>
      <c r="K7" s="5">
        <v>40.329000000000001</v>
      </c>
      <c r="L7" s="5">
        <v>43.564999999999998</v>
      </c>
      <c r="M7" s="5">
        <v>55.57</v>
      </c>
      <c r="N7" s="6">
        <v>594.14</v>
      </c>
      <c r="O7" s="14">
        <v>29.160098159509207</v>
      </c>
    </row>
    <row r="8" spans="1:15">
      <c r="A8" s="1" t="s">
        <v>36</v>
      </c>
      <c r="B8" s="5">
        <v>104.44199999999999</v>
      </c>
      <c r="C8" s="5">
        <v>84.087000000000003</v>
      </c>
      <c r="D8" s="5">
        <v>88.513000000000005</v>
      </c>
      <c r="E8" s="5">
        <v>92.069000000000003</v>
      </c>
      <c r="F8" s="5">
        <v>60.398000000000003</v>
      </c>
      <c r="G8" s="5">
        <v>73.706000000000003</v>
      </c>
      <c r="H8" s="5">
        <v>89.745999999999995</v>
      </c>
      <c r="I8" s="5">
        <v>76.010000000000005</v>
      </c>
      <c r="J8" s="5">
        <v>73.364000000000004</v>
      </c>
      <c r="K8" s="5">
        <v>92.662999999999997</v>
      </c>
      <c r="L8" s="5">
        <v>94.522999999999996</v>
      </c>
      <c r="M8" s="5">
        <v>84.253</v>
      </c>
      <c r="N8" s="6">
        <v>1010.724</v>
      </c>
      <c r="O8" s="14">
        <v>49.606085889570551</v>
      </c>
    </row>
    <row r="9" spans="1:15">
      <c r="A9" s="1" t="s">
        <v>4</v>
      </c>
      <c r="B9" s="5">
        <f>SUM(B4:B8)</f>
        <v>430.34399999999999</v>
      </c>
      <c r="C9" s="5">
        <f t="shared" ref="C9:O9" si="0">SUM(C4:C8)</f>
        <v>352.28699999999998</v>
      </c>
      <c r="D9" s="5">
        <f t="shared" si="0"/>
        <v>392.928</v>
      </c>
      <c r="E9" s="5">
        <f t="shared" si="0"/>
        <v>372.51600000000002</v>
      </c>
      <c r="F9" s="5">
        <f t="shared" si="0"/>
        <v>369.56700000000001</v>
      </c>
      <c r="G9" s="5">
        <f t="shared" si="0"/>
        <v>363.08600000000001</v>
      </c>
      <c r="H9" s="5">
        <f t="shared" si="0"/>
        <v>397.26800000000003</v>
      </c>
      <c r="I9" s="5">
        <f t="shared" si="0"/>
        <v>324.87299999999999</v>
      </c>
      <c r="J9" s="5">
        <f t="shared" si="0"/>
        <v>373.99300000000005</v>
      </c>
      <c r="K9" s="5">
        <f t="shared" si="0"/>
        <v>387.06400000000002</v>
      </c>
      <c r="L9" s="5">
        <f t="shared" si="0"/>
        <v>366.79700000000003</v>
      </c>
      <c r="M9" s="5">
        <f t="shared" si="0"/>
        <v>394.41699999999997</v>
      </c>
      <c r="N9" s="6">
        <f t="shared" si="0"/>
        <v>4522.0929999999998</v>
      </c>
      <c r="O9" s="5">
        <f t="shared" si="0"/>
        <v>221.94306748466258</v>
      </c>
    </row>
    <row r="10" spans="1:15">
      <c r="A10" s="1" t="s">
        <v>5</v>
      </c>
      <c r="B10" s="5">
        <f>B3+B9</f>
        <v>472.09</v>
      </c>
      <c r="C10" s="5">
        <f t="shared" ref="C10:O10" si="1">C3+C9</f>
        <v>389.99299999999999</v>
      </c>
      <c r="D10" s="5">
        <f t="shared" si="1"/>
        <v>434.92200000000003</v>
      </c>
      <c r="E10" s="5">
        <f t="shared" si="1"/>
        <v>412.91500000000002</v>
      </c>
      <c r="F10" s="5">
        <f t="shared" si="1"/>
        <v>411.31299999999999</v>
      </c>
      <c r="G10" s="5">
        <f t="shared" si="1"/>
        <v>403.16500000000002</v>
      </c>
      <c r="H10" s="5">
        <f t="shared" si="1"/>
        <v>439.06900000000002</v>
      </c>
      <c r="I10" s="5">
        <f t="shared" si="1"/>
        <v>366.59100000000001</v>
      </c>
      <c r="J10" s="5">
        <f t="shared" si="1"/>
        <v>414.28500000000008</v>
      </c>
      <c r="K10" s="5">
        <f t="shared" si="1"/>
        <v>428.67200000000003</v>
      </c>
      <c r="L10" s="5">
        <f t="shared" si="1"/>
        <v>407.036</v>
      </c>
      <c r="M10" s="5">
        <f t="shared" si="1"/>
        <v>435.99699999999996</v>
      </c>
      <c r="N10" s="6">
        <f t="shared" si="1"/>
        <v>5012.9989999999998</v>
      </c>
      <c r="O10" s="5">
        <f t="shared" si="1"/>
        <v>246.03661096445444</v>
      </c>
    </row>
    <row r="11" spans="1:1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13"/>
    </row>
    <row r="12" spans="1:15">
      <c r="A12" s="1" t="s">
        <v>13</v>
      </c>
      <c r="B12" s="5">
        <v>103.32</v>
      </c>
      <c r="C12" s="5">
        <v>90.68</v>
      </c>
      <c r="D12" s="5">
        <v>99.6</v>
      </c>
      <c r="E12" s="5">
        <v>97.5</v>
      </c>
      <c r="F12" s="5">
        <v>88.24</v>
      </c>
      <c r="G12" s="5">
        <v>98.72</v>
      </c>
      <c r="H12" s="5">
        <v>100.68</v>
      </c>
      <c r="I12" s="5">
        <v>92.32</v>
      </c>
      <c r="J12" s="5">
        <v>99.36</v>
      </c>
      <c r="K12" s="5">
        <v>96.38</v>
      </c>
      <c r="L12" s="5">
        <v>112.42</v>
      </c>
      <c r="M12" s="5">
        <v>109.78</v>
      </c>
      <c r="N12" s="6">
        <v>1189</v>
      </c>
      <c r="O12" s="13">
        <v>58.355828220858896</v>
      </c>
    </row>
    <row r="13" spans="1:15">
      <c r="A13" s="1" t="s">
        <v>28</v>
      </c>
      <c r="B13" s="5">
        <v>7.18</v>
      </c>
      <c r="C13" s="5">
        <v>5.0999999999999996</v>
      </c>
      <c r="D13" s="5">
        <v>7.86</v>
      </c>
      <c r="E13" s="5">
        <v>19.36</v>
      </c>
      <c r="F13" s="5">
        <v>18.5</v>
      </c>
      <c r="G13" s="5">
        <v>10.8</v>
      </c>
      <c r="H13" s="5">
        <v>13.86</v>
      </c>
      <c r="I13" s="5">
        <v>17.68</v>
      </c>
      <c r="J13" s="5">
        <v>6.7</v>
      </c>
      <c r="K13" s="5">
        <v>17.12</v>
      </c>
      <c r="L13" s="5">
        <v>17.36</v>
      </c>
      <c r="M13" s="5">
        <v>18.22</v>
      </c>
      <c r="N13" s="6">
        <v>159.74</v>
      </c>
      <c r="O13" s="13">
        <v>7.84</v>
      </c>
    </row>
    <row r="14" spans="1:15">
      <c r="A14" s="1" t="s">
        <v>29</v>
      </c>
      <c r="B14" s="5">
        <v>110.5</v>
      </c>
      <c r="C14" s="5">
        <v>95.78</v>
      </c>
      <c r="D14" s="5">
        <v>107.46</v>
      </c>
      <c r="E14" s="5">
        <v>116.86</v>
      </c>
      <c r="F14" s="5">
        <v>106.74</v>
      </c>
      <c r="G14" s="5">
        <v>109.52</v>
      </c>
      <c r="H14" s="5">
        <v>114.54</v>
      </c>
      <c r="I14" s="5">
        <v>110</v>
      </c>
      <c r="J14" s="5">
        <v>106.06</v>
      </c>
      <c r="K14" s="5">
        <v>113.5</v>
      </c>
      <c r="L14" s="5">
        <v>129.78</v>
      </c>
      <c r="M14" s="5">
        <v>128</v>
      </c>
      <c r="N14" s="6">
        <v>1348.74</v>
      </c>
      <c r="O14" s="15">
        <v>66.1958282208589</v>
      </c>
    </row>
    <row r="15" spans="1:1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13"/>
    </row>
    <row r="16" spans="1:15">
      <c r="A16" s="1" t="s">
        <v>11</v>
      </c>
      <c r="B16" s="5">
        <f>B9+B14</f>
        <v>540.84400000000005</v>
      </c>
      <c r="C16" s="5">
        <f t="shared" ref="C16:O16" si="2">C9+C14</f>
        <v>448.06700000000001</v>
      </c>
      <c r="D16" s="5">
        <f t="shared" si="2"/>
        <v>500.38799999999998</v>
      </c>
      <c r="E16" s="5">
        <f t="shared" si="2"/>
        <v>489.37600000000003</v>
      </c>
      <c r="F16" s="5">
        <f t="shared" si="2"/>
        <v>476.30700000000002</v>
      </c>
      <c r="G16" s="5">
        <f t="shared" si="2"/>
        <v>472.60599999999999</v>
      </c>
      <c r="H16" s="5">
        <f t="shared" si="2"/>
        <v>511.80800000000005</v>
      </c>
      <c r="I16" s="5">
        <f t="shared" si="2"/>
        <v>434.87299999999999</v>
      </c>
      <c r="J16" s="5">
        <f t="shared" si="2"/>
        <v>480.05300000000005</v>
      </c>
      <c r="K16" s="5">
        <f t="shared" si="2"/>
        <v>500.56400000000002</v>
      </c>
      <c r="L16" s="5">
        <f t="shared" si="2"/>
        <v>496.577</v>
      </c>
      <c r="M16" s="5">
        <f t="shared" si="2"/>
        <v>522.41699999999992</v>
      </c>
      <c r="N16" s="6">
        <f t="shared" si="2"/>
        <v>5870.8329999999996</v>
      </c>
      <c r="O16" s="6">
        <f t="shared" si="2"/>
        <v>288.13889570552146</v>
      </c>
    </row>
    <row r="17" spans="1:15">
      <c r="A17" s="1" t="s">
        <v>30</v>
      </c>
      <c r="B17" s="5">
        <f>B16+B3</f>
        <v>582.59</v>
      </c>
      <c r="C17" s="5">
        <f t="shared" ref="C17:O17" si="3">C16+C3</f>
        <v>485.77300000000002</v>
      </c>
      <c r="D17" s="5">
        <f t="shared" si="3"/>
        <v>542.38199999999995</v>
      </c>
      <c r="E17" s="5">
        <f t="shared" si="3"/>
        <v>529.77500000000009</v>
      </c>
      <c r="F17" s="5">
        <f t="shared" si="3"/>
        <v>518.053</v>
      </c>
      <c r="G17" s="5">
        <f t="shared" si="3"/>
        <v>512.68499999999995</v>
      </c>
      <c r="H17" s="5">
        <f t="shared" si="3"/>
        <v>553.60900000000004</v>
      </c>
      <c r="I17" s="5">
        <f t="shared" si="3"/>
        <v>476.59100000000001</v>
      </c>
      <c r="J17" s="5">
        <f t="shared" si="3"/>
        <v>520.34500000000003</v>
      </c>
      <c r="K17" s="5">
        <f t="shared" si="3"/>
        <v>542.17200000000003</v>
      </c>
      <c r="L17" s="5">
        <f t="shared" si="3"/>
        <v>536.81600000000003</v>
      </c>
      <c r="M17" s="5">
        <f t="shared" si="3"/>
        <v>563.99699999999996</v>
      </c>
      <c r="N17" s="6">
        <f t="shared" si="3"/>
        <v>6361.7389999999996</v>
      </c>
      <c r="O17" s="6">
        <f t="shared" si="3"/>
        <v>312.23243918531335</v>
      </c>
    </row>
    <row r="18" spans="1:15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13"/>
    </row>
    <row r="19" spans="1:15">
      <c r="A19" s="1" t="s">
        <v>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ref="N19" si="4">N10/N17</f>
        <v>0.787991931137068</v>
      </c>
      <c r="O19" s="13"/>
    </row>
  </sheetData>
  <pageMargins left="0.7" right="0.7" top="0.75" bottom="0.75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C6A97-BA0C-4DB1-8413-836E7D6ABF53}">
  <dimension ref="A2:O16"/>
  <sheetViews>
    <sheetView topLeftCell="A4" workbookViewId="0">
      <selection activeCell="A2" sqref="A2:O16"/>
    </sheetView>
  </sheetViews>
  <sheetFormatPr defaultRowHeight="14.5"/>
  <cols>
    <col min="1" max="1" width="32.81640625" bestFit="1" customWidth="1"/>
    <col min="15" max="15" width="11.453125" bestFit="1" customWidth="1"/>
  </cols>
  <sheetData>
    <row r="2" spans="1:15">
      <c r="A2" s="2" t="s">
        <v>39</v>
      </c>
      <c r="B2" s="10" t="s">
        <v>16</v>
      </c>
      <c r="C2" s="10" t="s">
        <v>8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23</v>
      </c>
      <c r="K2" s="10" t="s">
        <v>24</v>
      </c>
      <c r="L2" s="10" t="s">
        <v>0</v>
      </c>
      <c r="M2" s="10" t="s">
        <v>9</v>
      </c>
      <c r="N2" s="10">
        <v>2025</v>
      </c>
      <c r="O2" s="10" t="s">
        <v>38</v>
      </c>
    </row>
    <row r="3" spans="1:15">
      <c r="A3" s="3" t="s">
        <v>32</v>
      </c>
      <c r="B3" s="16">
        <v>10.76</v>
      </c>
      <c r="C3" s="16">
        <v>13.64</v>
      </c>
      <c r="D3" s="16">
        <v>15.84</v>
      </c>
      <c r="E3" s="16">
        <v>12.32</v>
      </c>
      <c r="F3" s="16">
        <v>12.64</v>
      </c>
      <c r="G3" s="16">
        <v>13.16</v>
      </c>
      <c r="H3" s="16">
        <v>12.4</v>
      </c>
      <c r="I3" s="16">
        <v>8.6999999999999993</v>
      </c>
      <c r="J3" s="16">
        <v>12.459999999999999</v>
      </c>
      <c r="K3" s="16">
        <v>13.24</v>
      </c>
      <c r="L3" s="16">
        <v>11.58</v>
      </c>
      <c r="M3" s="16">
        <v>7.74</v>
      </c>
      <c r="N3" s="18">
        <v>144.47999999999999</v>
      </c>
      <c r="O3" s="16">
        <v>7.0910429447852756</v>
      </c>
    </row>
    <row r="4" spans="1:15">
      <c r="A4" s="3" t="s">
        <v>26</v>
      </c>
      <c r="B4" s="16">
        <v>35.099999999999994</v>
      </c>
      <c r="C4" s="16">
        <v>43.38</v>
      </c>
      <c r="D4" s="16">
        <v>43.660000000000004</v>
      </c>
      <c r="E4" s="16">
        <v>39.379999999999995</v>
      </c>
      <c r="F4" s="16">
        <v>43.42</v>
      </c>
      <c r="G4" s="16">
        <v>40.299999999999997</v>
      </c>
      <c r="H4" s="16">
        <v>45.080000000000005</v>
      </c>
      <c r="I4" s="16">
        <v>27.92</v>
      </c>
      <c r="J4" s="16">
        <v>46.56</v>
      </c>
      <c r="K4" s="16">
        <v>46.78</v>
      </c>
      <c r="L4" s="16">
        <v>39.959999999999994</v>
      </c>
      <c r="M4" s="16">
        <v>39.739999999999995</v>
      </c>
      <c r="N4" s="18">
        <v>491.28000000000003</v>
      </c>
      <c r="O4" s="16">
        <v>24.111901840490798</v>
      </c>
    </row>
    <row r="5" spans="1:15">
      <c r="A5" s="3" t="s">
        <v>2</v>
      </c>
      <c r="B5" s="16">
        <v>4.28</v>
      </c>
      <c r="C5" s="16">
        <v>5.3199999999999994</v>
      </c>
      <c r="D5" s="16">
        <v>7</v>
      </c>
      <c r="E5" s="16">
        <v>4.32</v>
      </c>
      <c r="F5" s="16">
        <v>5.68</v>
      </c>
      <c r="G5" s="16">
        <v>7.5</v>
      </c>
      <c r="H5" s="16">
        <v>5.7799999999999994</v>
      </c>
      <c r="I5" s="16">
        <v>4.0400000000000009</v>
      </c>
      <c r="J5" s="16">
        <v>7.08</v>
      </c>
      <c r="K5" s="16">
        <v>5.66</v>
      </c>
      <c r="L5" s="16">
        <v>5.62</v>
      </c>
      <c r="M5" s="16">
        <v>6.64</v>
      </c>
      <c r="N5" s="18">
        <v>68.919999999999987</v>
      </c>
      <c r="O5" s="16">
        <v>3.3825766871165639</v>
      </c>
    </row>
    <row r="6" spans="1:15">
      <c r="A6" s="3" t="s">
        <v>12</v>
      </c>
      <c r="B6" s="16">
        <v>5.6199999999999992</v>
      </c>
      <c r="C6" s="16">
        <v>6.0799999999999992</v>
      </c>
      <c r="D6" s="16">
        <v>6.36</v>
      </c>
      <c r="E6" s="16">
        <v>7.18</v>
      </c>
      <c r="F6" s="16">
        <v>5.74</v>
      </c>
      <c r="G6" s="16">
        <v>5.96</v>
      </c>
      <c r="H6" s="16">
        <v>7.7600000000000007</v>
      </c>
      <c r="I6" s="16">
        <v>3.5</v>
      </c>
      <c r="J6" s="16">
        <v>5.6400000000000006</v>
      </c>
      <c r="K6" s="16">
        <v>6.8000000000000007</v>
      </c>
      <c r="L6" s="16">
        <v>6.02</v>
      </c>
      <c r="M6" s="16">
        <v>5.6000000000000005</v>
      </c>
      <c r="N6" s="18">
        <v>72.259999999999991</v>
      </c>
      <c r="O6" s="16">
        <v>3.5465030674846623</v>
      </c>
    </row>
    <row r="7" spans="1:15">
      <c r="A7" s="3" t="s">
        <v>33</v>
      </c>
      <c r="B7" s="16">
        <v>1.08</v>
      </c>
      <c r="C7" s="16">
        <v>0.8600000000000001</v>
      </c>
      <c r="D7" s="16">
        <v>1.1000000000000001</v>
      </c>
      <c r="E7" s="16">
        <v>0.98</v>
      </c>
      <c r="F7" s="16">
        <v>0.85999999999999988</v>
      </c>
      <c r="G7" s="16">
        <v>0.74</v>
      </c>
      <c r="H7" s="16">
        <v>1.1800000000000002</v>
      </c>
      <c r="I7" s="16">
        <v>0.34</v>
      </c>
      <c r="J7" s="16">
        <v>1.1000000000000001</v>
      </c>
      <c r="K7" s="16">
        <v>0.91999999999999993</v>
      </c>
      <c r="L7" s="16">
        <v>0.64</v>
      </c>
      <c r="M7" s="16">
        <v>0.99999999999999989</v>
      </c>
      <c r="N7" s="18">
        <v>10.799999999999999</v>
      </c>
      <c r="O7" s="16">
        <v>0.53006134969325158</v>
      </c>
    </row>
    <row r="8" spans="1:15">
      <c r="A8" s="3" t="s">
        <v>34</v>
      </c>
      <c r="B8" s="16">
        <v>31.459999999999997</v>
      </c>
      <c r="C8" s="16">
        <v>35.120000000000005</v>
      </c>
      <c r="D8" s="16">
        <v>48.92</v>
      </c>
      <c r="E8" s="16">
        <v>35.4</v>
      </c>
      <c r="F8" s="16">
        <v>42.64</v>
      </c>
      <c r="G8" s="17">
        <v>41.08</v>
      </c>
      <c r="H8" s="16">
        <v>39.76</v>
      </c>
      <c r="I8" s="16">
        <v>22.64</v>
      </c>
      <c r="J8" s="16">
        <v>50.620000000000005</v>
      </c>
      <c r="K8" s="16">
        <v>42.56</v>
      </c>
      <c r="L8" s="16">
        <v>41.239999999999995</v>
      </c>
      <c r="M8" s="16">
        <v>36.56</v>
      </c>
      <c r="N8" s="18">
        <v>468</v>
      </c>
      <c r="O8" s="16">
        <v>22.969325153374232</v>
      </c>
    </row>
    <row r="9" spans="1:15">
      <c r="A9" s="3" t="s">
        <v>4</v>
      </c>
      <c r="B9" s="16">
        <f>SUM(B3:B8)</f>
        <v>88.299999999999983</v>
      </c>
      <c r="C9" s="16">
        <f t="shared" ref="C9:O9" si="0">SUM(C3:C8)</f>
        <v>104.4</v>
      </c>
      <c r="D9" s="16">
        <f t="shared" si="0"/>
        <v>122.88</v>
      </c>
      <c r="E9" s="16">
        <f t="shared" si="0"/>
        <v>99.579999999999984</v>
      </c>
      <c r="F9" s="16">
        <f t="shared" si="0"/>
        <v>110.98</v>
      </c>
      <c r="G9" s="16">
        <f t="shared" si="0"/>
        <v>108.73999999999998</v>
      </c>
      <c r="H9" s="16">
        <f t="shared" si="0"/>
        <v>111.96000000000001</v>
      </c>
      <c r="I9" s="16">
        <f t="shared" si="0"/>
        <v>67.140000000000015</v>
      </c>
      <c r="J9" s="16">
        <f t="shared" si="0"/>
        <v>123.46000000000001</v>
      </c>
      <c r="K9" s="16">
        <f t="shared" si="0"/>
        <v>115.96000000000001</v>
      </c>
      <c r="L9" s="16">
        <f t="shared" si="0"/>
        <v>105.05999999999999</v>
      </c>
      <c r="M9" s="16">
        <f t="shared" si="0"/>
        <v>97.28</v>
      </c>
      <c r="N9" s="18">
        <f t="shared" si="0"/>
        <v>1255.7399999999998</v>
      </c>
      <c r="O9" s="16">
        <f t="shared" si="0"/>
        <v>61.631411042944777</v>
      </c>
    </row>
    <row r="10" spans="1:15">
      <c r="A10" s="3"/>
      <c r="N10" s="20"/>
    </row>
    <row r="11" spans="1:15">
      <c r="A11" s="3" t="s">
        <v>10</v>
      </c>
      <c r="B11" s="16">
        <v>9.16</v>
      </c>
      <c r="C11" s="16">
        <v>12.799999999999999</v>
      </c>
      <c r="D11" s="16">
        <v>14.120000000000001</v>
      </c>
      <c r="E11" s="16">
        <v>9.08</v>
      </c>
      <c r="F11" s="16">
        <v>13.86</v>
      </c>
      <c r="G11" s="16">
        <v>10.96</v>
      </c>
      <c r="H11" s="16">
        <v>7.94</v>
      </c>
      <c r="I11" s="16">
        <v>9.86</v>
      </c>
      <c r="J11" s="16">
        <v>10.96</v>
      </c>
      <c r="K11" s="16">
        <v>13.079999999999998</v>
      </c>
      <c r="L11" s="16">
        <v>11.24</v>
      </c>
      <c r="M11" s="16">
        <v>7.3</v>
      </c>
      <c r="N11" s="18">
        <v>130.35999999999999</v>
      </c>
      <c r="O11" s="16">
        <v>6.3980368098159506</v>
      </c>
    </row>
    <row r="12" spans="1:15">
      <c r="A12" s="3" t="s">
        <v>35</v>
      </c>
      <c r="B12" s="16">
        <v>3.54</v>
      </c>
      <c r="C12" s="16">
        <v>4.1399999999999997</v>
      </c>
      <c r="D12" s="16">
        <v>3.52</v>
      </c>
      <c r="E12" s="16">
        <v>3.26</v>
      </c>
      <c r="F12" s="16">
        <v>4.34</v>
      </c>
      <c r="G12" s="16">
        <v>4.32</v>
      </c>
      <c r="H12" s="16">
        <v>4.68</v>
      </c>
      <c r="I12" s="16">
        <v>2.42</v>
      </c>
      <c r="J12" s="16">
        <v>3.76</v>
      </c>
      <c r="K12" s="16">
        <v>4.4400000000000004</v>
      </c>
      <c r="L12" s="16">
        <v>3.44</v>
      </c>
      <c r="M12" s="16">
        <v>3.7</v>
      </c>
      <c r="N12" s="18">
        <v>45.559999999999995</v>
      </c>
      <c r="O12" s="16">
        <v>2.2360736196319015</v>
      </c>
    </row>
    <row r="13" spans="1:15">
      <c r="A13" s="3" t="s">
        <v>29</v>
      </c>
      <c r="B13" s="18">
        <v>12.7</v>
      </c>
      <c r="C13" s="18">
        <v>16.939999999999998</v>
      </c>
      <c r="D13" s="18">
        <v>17.64</v>
      </c>
      <c r="E13" s="18">
        <v>12.34</v>
      </c>
      <c r="F13" s="18">
        <v>18.2</v>
      </c>
      <c r="G13" s="18">
        <v>15.280000000000001</v>
      </c>
      <c r="H13" s="18">
        <v>12.620000000000001</v>
      </c>
      <c r="I13" s="18">
        <v>12.28</v>
      </c>
      <c r="J13" s="18">
        <v>14.72</v>
      </c>
      <c r="K13" s="18">
        <v>17.52</v>
      </c>
      <c r="L13" s="18">
        <v>14.68</v>
      </c>
      <c r="M13" s="18">
        <v>11</v>
      </c>
      <c r="N13" s="18">
        <v>175.92</v>
      </c>
      <c r="O13" s="18">
        <v>8.6341104294478512</v>
      </c>
    </row>
    <row r="14" spans="1:15">
      <c r="A14" s="3"/>
      <c r="N14" s="20"/>
    </row>
    <row r="15" spans="1:15">
      <c r="A15" s="3" t="s">
        <v>11</v>
      </c>
      <c r="B15" s="16">
        <v>100.99999999999999</v>
      </c>
      <c r="C15" s="16">
        <v>121.34</v>
      </c>
      <c r="D15" s="16">
        <v>140.51999999999998</v>
      </c>
      <c r="E15" s="16">
        <v>111.91999999999999</v>
      </c>
      <c r="F15" s="16">
        <v>129.18</v>
      </c>
      <c r="G15" s="16">
        <v>124.01999999999998</v>
      </c>
      <c r="H15" s="16">
        <v>124.58000000000001</v>
      </c>
      <c r="I15" s="16">
        <v>79.420000000000016</v>
      </c>
      <c r="J15" s="16">
        <v>138.18</v>
      </c>
      <c r="K15" s="16">
        <v>133.48000000000002</v>
      </c>
      <c r="L15" s="16">
        <v>119.73999999999998</v>
      </c>
      <c r="M15" s="16">
        <v>108.28</v>
      </c>
      <c r="N15" s="18">
        <v>1431.6599999999999</v>
      </c>
      <c r="O15" s="16">
        <v>70.265521472392635</v>
      </c>
    </row>
    <row r="16" spans="1:15">
      <c r="A16" s="3" t="s">
        <v>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8"/>
      <c r="N16" s="21">
        <v>0.87712166296467031</v>
      </c>
      <c r="O16" s="16"/>
    </row>
  </sheetData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351B-E7B3-46A3-9E23-6DF5F67BCB06}">
  <dimension ref="B2:P21"/>
  <sheetViews>
    <sheetView tabSelected="1" topLeftCell="A9" workbookViewId="0">
      <selection activeCell="G22" sqref="G22"/>
    </sheetView>
  </sheetViews>
  <sheetFormatPr defaultRowHeight="14.5"/>
  <cols>
    <col min="2" max="2" width="35.54296875" bestFit="1" customWidth="1"/>
    <col min="15" max="15" width="8.7265625" style="20"/>
    <col min="16" max="16" width="11.453125" bestFit="1" customWidth="1"/>
  </cols>
  <sheetData>
    <row r="2" spans="2:16">
      <c r="B2" s="2" t="s">
        <v>39</v>
      </c>
      <c r="C2" s="10" t="s">
        <v>16</v>
      </c>
      <c r="D2" s="10" t="s">
        <v>8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0</v>
      </c>
      <c r="N2" s="10" t="s">
        <v>9</v>
      </c>
      <c r="O2" s="10">
        <v>2025</v>
      </c>
      <c r="P2" s="10" t="s">
        <v>38</v>
      </c>
    </row>
    <row r="3" spans="2:16">
      <c r="B3" s="3" t="s">
        <v>31</v>
      </c>
      <c r="C3" s="5">
        <f>'Hernani herrigunea'!B3</f>
        <v>41.746000000000002</v>
      </c>
      <c r="D3" s="5">
        <f>'Hernani herrigunea'!C3</f>
        <v>37.706000000000003</v>
      </c>
      <c r="E3" s="5">
        <f>'Hernani herrigunea'!D3</f>
        <v>41.994</v>
      </c>
      <c r="F3" s="5">
        <f>'Hernani herrigunea'!E3</f>
        <v>40.399000000000001</v>
      </c>
      <c r="G3" s="5">
        <f>'Hernani herrigunea'!F3</f>
        <v>41.746000000000002</v>
      </c>
      <c r="H3" s="5">
        <f>'Hernani herrigunea'!G3</f>
        <v>40.079000000000001</v>
      </c>
      <c r="I3" s="5">
        <f>'Hernani herrigunea'!H3</f>
        <v>41.801000000000002</v>
      </c>
      <c r="J3" s="5">
        <f>'Hernani herrigunea'!I3</f>
        <v>41.718000000000004</v>
      </c>
      <c r="K3" s="5">
        <f>'Hernani herrigunea'!J3</f>
        <v>40.292000000000002</v>
      </c>
      <c r="L3" s="5">
        <f>'Hernani herrigunea'!K3</f>
        <v>41.607999999999997</v>
      </c>
      <c r="M3" s="5">
        <f>'Hernani herrigunea'!L3</f>
        <v>40.238999999999997</v>
      </c>
      <c r="N3" s="5">
        <f>'Hernani herrigunea'!M3</f>
        <v>41.58</v>
      </c>
      <c r="O3" s="6">
        <f>'Hernani herrigunea'!N3</f>
        <v>490.90600000000001</v>
      </c>
      <c r="P3" s="5">
        <f>'Hernani herrigunea'!O3</f>
        <v>24.093543479791876</v>
      </c>
    </row>
    <row r="4" spans="2:16">
      <c r="B4" s="3" t="s">
        <v>32</v>
      </c>
      <c r="C4" s="5">
        <f>'Hernani herrigunea'!B4+'Hernani poligonoak'!B3</f>
        <v>153.34</v>
      </c>
      <c r="D4" s="5">
        <f>'Hernani herrigunea'!C4+'Hernani poligonoak'!C3</f>
        <v>143.82</v>
      </c>
      <c r="E4" s="5">
        <f>'Hernani herrigunea'!D4+'Hernani poligonoak'!D3</f>
        <v>165.86</v>
      </c>
      <c r="F4" s="5">
        <f>'Hernani herrigunea'!E4+'Hernani poligonoak'!E3</f>
        <v>132.97999999999999</v>
      </c>
      <c r="G4" s="5">
        <f>'Hernani herrigunea'!F4+'Hernani poligonoak'!F3</f>
        <v>163.98000000000002</v>
      </c>
      <c r="H4" s="5">
        <f>'Hernani herrigunea'!G4+'Hernani poligonoak'!G3</f>
        <v>155.84</v>
      </c>
      <c r="I4" s="5">
        <f>'Hernani herrigunea'!H4+'Hernani poligonoak'!H3</f>
        <v>143.86000000000001</v>
      </c>
      <c r="J4" s="5">
        <f>'Hernani herrigunea'!I4+'Hernani poligonoak'!I3</f>
        <v>127.48</v>
      </c>
      <c r="K4" s="5">
        <f>'Hernani herrigunea'!J4+'Hernani poligonoak'!J3</f>
        <v>151.38</v>
      </c>
      <c r="L4" s="5">
        <f>'Hernani herrigunea'!K4+'Hernani poligonoak'!K3</f>
        <v>154.80000000000001</v>
      </c>
      <c r="M4" s="5">
        <f>'Hernani herrigunea'!L4+'Hernani poligonoak'!L3</f>
        <v>144.68</v>
      </c>
      <c r="N4" s="5">
        <f>'Hernani herrigunea'!M4+'Hernani poligonoak'!M3</f>
        <v>142.82000000000002</v>
      </c>
      <c r="O4" s="6">
        <f>'Hernani herrigunea'!N4+'Hernani poligonoak'!N3</f>
        <v>1780.84</v>
      </c>
      <c r="P4" s="5">
        <f>'Hernani herrigunea'!O4+'Hernani poligonoak'!O3</f>
        <v>87.40319018404908</v>
      </c>
    </row>
    <row r="5" spans="2:16">
      <c r="B5" s="3" t="s">
        <v>26</v>
      </c>
      <c r="C5" s="5">
        <f>'Hernani herrigunea'!B5+'Hernani poligonoak'!B4</f>
        <v>108.74199999999999</v>
      </c>
      <c r="D5" s="5">
        <f>'Hernani herrigunea'!C5+'Hernani poligonoak'!C4</f>
        <v>91.84</v>
      </c>
      <c r="E5" s="5">
        <f>'Hernani herrigunea'!D5+'Hernani poligonoak'!D4</f>
        <v>94.14500000000001</v>
      </c>
      <c r="F5" s="5">
        <f>'Hernani herrigunea'!E5+'Hernani poligonoak'!E4</f>
        <v>95.786999999999992</v>
      </c>
      <c r="G5" s="5">
        <f>'Hernani herrigunea'!F5+'Hernani poligonoak'!F4</f>
        <v>91.519000000000005</v>
      </c>
      <c r="H5" s="5">
        <f>'Hernani herrigunea'!G5+'Hernani poligonoak'!G4</f>
        <v>90.33</v>
      </c>
      <c r="I5" s="5">
        <f>'Hernani herrigunea'!H5+'Hernani poligonoak'!H4</f>
        <v>106.374</v>
      </c>
      <c r="J5" s="5">
        <f>'Hernani herrigunea'!I5+'Hernani poligonoak'!I4</f>
        <v>69.37700000000001</v>
      </c>
      <c r="K5" s="5">
        <f>'Hernani herrigunea'!J5+'Hernani poligonoak'!J4</f>
        <v>97.2</v>
      </c>
      <c r="L5" s="5">
        <f>'Hernani herrigunea'!K5+'Hernani poligonoak'!K4</f>
        <v>106.092</v>
      </c>
      <c r="M5" s="5">
        <f>'Hernani herrigunea'!L5+'Hernani poligonoak'!L4</f>
        <v>87.448999999999984</v>
      </c>
      <c r="N5" s="5">
        <f>'Hernani herrigunea'!M5+'Hernani poligonoak'!M4</f>
        <v>104.45399999999999</v>
      </c>
      <c r="O5" s="6">
        <f>'Hernani herrigunea'!N5+'Hernani poligonoak'!N4</f>
        <v>1143.309</v>
      </c>
      <c r="P5" s="5">
        <f>'Hernani herrigunea'!O5+'Hernani poligonoak'!O4</f>
        <v>56.113325153374234</v>
      </c>
    </row>
    <row r="6" spans="2:16">
      <c r="B6" s="3" t="s">
        <v>2</v>
      </c>
      <c r="C6" s="5">
        <f>'Hernani herrigunea'!B6+'Hernani poligonoak'!B5</f>
        <v>59.02</v>
      </c>
      <c r="D6" s="5">
        <f>'Hernani herrigunea'!C6+'Hernani poligonoak'!C5</f>
        <v>53.64</v>
      </c>
      <c r="E6" s="5">
        <f>'Hernani herrigunea'!D6+'Hernani poligonoak'!D5</f>
        <v>57.56</v>
      </c>
      <c r="F6" s="5">
        <f>'Hernani herrigunea'!E6+'Hernani poligonoak'!E5</f>
        <v>59.1</v>
      </c>
      <c r="G6" s="5">
        <f>'Hernani herrigunea'!F6+'Hernani poligonoak'!F5</f>
        <v>59.22</v>
      </c>
      <c r="H6" s="5">
        <f>'Hernani herrigunea'!G6+'Hernani poligonoak'!G5</f>
        <v>57.48</v>
      </c>
      <c r="I6" s="5">
        <f>'Hernani herrigunea'!H6+'Hernani poligonoak'!H5</f>
        <v>62.28</v>
      </c>
      <c r="J6" s="5">
        <f>'Hernani herrigunea'!I6+'Hernani poligonoak'!I5</f>
        <v>53.14</v>
      </c>
      <c r="K6" s="5">
        <f>'Hernani herrigunea'!J6+'Hernani poligonoak'!J5</f>
        <v>62.28</v>
      </c>
      <c r="L6" s="5">
        <f>'Hernani herrigunea'!K6+'Hernani poligonoak'!K5</f>
        <v>58.86</v>
      </c>
      <c r="M6" s="5">
        <f>'Hernani herrigunea'!L6+'Hernani poligonoak'!L5</f>
        <v>53.739999999999995</v>
      </c>
      <c r="N6" s="5">
        <f>'Hernani herrigunea'!M6+'Hernani poligonoak'!M5</f>
        <v>61.44</v>
      </c>
      <c r="O6" s="6">
        <f>'Hernani herrigunea'!N6+'Hernani poligonoak'!N5</f>
        <v>697.76</v>
      </c>
      <c r="P6" s="5">
        <f>'Hernani herrigunea'!O6+'Hernani poligonoak'!O5</f>
        <v>34.245889570552144</v>
      </c>
    </row>
    <row r="7" spans="2:16">
      <c r="B7" s="3" t="s">
        <v>12</v>
      </c>
      <c r="C7" s="5">
        <f>'Hernani poligonoak'!B6</f>
        <v>5.6199999999999992</v>
      </c>
      <c r="D7" s="5">
        <f>'Hernani poligonoak'!C6</f>
        <v>6.0799999999999992</v>
      </c>
      <c r="E7" s="5">
        <f>'Hernani poligonoak'!D6</f>
        <v>6.36</v>
      </c>
      <c r="F7" s="5">
        <f>'Hernani poligonoak'!E6</f>
        <v>7.18</v>
      </c>
      <c r="G7" s="5">
        <f>'Hernani poligonoak'!F6</f>
        <v>5.74</v>
      </c>
      <c r="H7" s="5">
        <f>'Hernani poligonoak'!G6</f>
        <v>5.96</v>
      </c>
      <c r="I7" s="5">
        <f>'Hernani poligonoak'!H6</f>
        <v>7.7600000000000007</v>
      </c>
      <c r="J7" s="5">
        <f>'Hernani poligonoak'!I6</f>
        <v>3.5</v>
      </c>
      <c r="K7" s="5">
        <f>'Hernani poligonoak'!J6</f>
        <v>5.6400000000000006</v>
      </c>
      <c r="L7" s="5">
        <f>'Hernani poligonoak'!K6</f>
        <v>6.8000000000000007</v>
      </c>
      <c r="M7" s="5">
        <f>'Hernani poligonoak'!L6</f>
        <v>6.02</v>
      </c>
      <c r="N7" s="5">
        <f>'Hernani poligonoak'!M6</f>
        <v>5.6000000000000005</v>
      </c>
      <c r="O7" s="6">
        <f>'Hernani poligonoak'!N6</f>
        <v>72.259999999999991</v>
      </c>
      <c r="P7" s="5">
        <f>'Hernani poligonoak'!O6</f>
        <v>3.5465030674846623</v>
      </c>
    </row>
    <row r="8" spans="2:16">
      <c r="B8" s="3" t="s">
        <v>27</v>
      </c>
      <c r="C8" s="5">
        <f>'Hernani herrigunea'!B7</f>
        <v>54.94</v>
      </c>
      <c r="D8" s="5">
        <f>'Hernani herrigunea'!C7</f>
        <v>41.24</v>
      </c>
      <c r="E8" s="5">
        <f>'Hernani herrigunea'!D7</f>
        <v>53.35</v>
      </c>
      <c r="F8" s="5">
        <f>'Hernani herrigunea'!E7</f>
        <v>48.6</v>
      </c>
      <c r="G8" s="5">
        <f>'Hernani herrigunea'!F7</f>
        <v>56.19</v>
      </c>
      <c r="H8" s="5">
        <f>'Hernani herrigunea'!G7</f>
        <v>46.69</v>
      </c>
      <c r="I8" s="5">
        <f>'Hernani herrigunea'!H7</f>
        <v>58.268000000000001</v>
      </c>
      <c r="J8" s="5">
        <f>'Hernani herrigunea'!I7</f>
        <v>39.526000000000003</v>
      </c>
      <c r="K8" s="5">
        <f>'Hernani herrigunea'!J7</f>
        <v>55.869</v>
      </c>
      <c r="L8" s="5">
        <f>'Hernani herrigunea'!K7</f>
        <v>40.329000000000001</v>
      </c>
      <c r="M8" s="5">
        <f>'Hernani herrigunea'!L7</f>
        <v>43.564999999999998</v>
      </c>
      <c r="N8" s="5">
        <f>'Hernani herrigunea'!M7</f>
        <v>55.57</v>
      </c>
      <c r="O8" s="6">
        <f>'Hernani herrigunea'!N7</f>
        <v>594.14</v>
      </c>
      <c r="P8" s="5">
        <f>'Hernani herrigunea'!O7</f>
        <v>29.160098159509207</v>
      </c>
    </row>
    <row r="9" spans="2:16">
      <c r="B9" s="3" t="s">
        <v>3</v>
      </c>
      <c r="C9" s="5">
        <f>'Hernani herrigunea'!B8+'Hernani poligonoak'!B7+'Hernani poligonoak'!B8</f>
        <v>136.982</v>
      </c>
      <c r="D9" s="5">
        <f>'Hernani herrigunea'!C8+'Hernani poligonoak'!C7+'Hernani poligonoak'!C8</f>
        <v>120.06700000000001</v>
      </c>
      <c r="E9" s="5">
        <f>'Hernani herrigunea'!D8+'Hernani poligonoak'!D7+'Hernani poligonoak'!D8</f>
        <v>138.53300000000002</v>
      </c>
      <c r="F9" s="5">
        <f>'Hernani herrigunea'!E8+'Hernani poligonoak'!E7+'Hernani poligonoak'!E8</f>
        <v>128.44900000000001</v>
      </c>
      <c r="G9" s="5">
        <f>'Hernani herrigunea'!F8+'Hernani poligonoak'!F7+'Hernani poligonoak'!F8</f>
        <v>103.898</v>
      </c>
      <c r="H9" s="5">
        <f>'Hernani herrigunea'!G8+'Hernani poligonoak'!G7+'Hernani poligonoak'!G8</f>
        <v>115.526</v>
      </c>
      <c r="I9" s="5">
        <f>'Hernani herrigunea'!H8+'Hernani poligonoak'!H7+'Hernani poligonoak'!H8</f>
        <v>130.68600000000001</v>
      </c>
      <c r="J9" s="5">
        <f>'Hernani herrigunea'!I8+'Hernani poligonoak'!I7+'Hernani poligonoak'!I8</f>
        <v>98.990000000000009</v>
      </c>
      <c r="K9" s="5">
        <f>'Hernani herrigunea'!J8+'Hernani poligonoak'!J7+'Hernani poligonoak'!J8</f>
        <v>125.084</v>
      </c>
      <c r="L9" s="5">
        <f>'Hernani herrigunea'!K8+'Hernani poligonoak'!K7+'Hernani poligonoak'!K8</f>
        <v>136.143</v>
      </c>
      <c r="M9" s="5">
        <f>'Hernani herrigunea'!L8+'Hernani poligonoak'!L7+'Hernani poligonoak'!L8</f>
        <v>136.40299999999999</v>
      </c>
      <c r="N9" s="5">
        <f>'Hernani herrigunea'!M8+'Hernani poligonoak'!M7+'Hernani poligonoak'!M8</f>
        <v>121.813</v>
      </c>
      <c r="O9" s="6">
        <f>'Hernani herrigunea'!N8+'Hernani poligonoak'!N7+'Hernani poligonoak'!N8</f>
        <v>1489.5239999999999</v>
      </c>
      <c r="P9" s="5">
        <f>'Hernani herrigunea'!O8+'Hernani poligonoak'!O7+'Hernani poligonoak'!O8</f>
        <v>73.105472392638035</v>
      </c>
    </row>
    <row r="10" spans="2:16">
      <c r="B10" s="3" t="s">
        <v>4</v>
      </c>
      <c r="C10" s="5">
        <f>SUM(C4:C9)</f>
        <v>518.64400000000001</v>
      </c>
      <c r="D10" s="5">
        <f t="shared" ref="D10:P10" si="0">SUM(D4:D9)</f>
        <v>456.68700000000001</v>
      </c>
      <c r="E10" s="5">
        <f t="shared" si="0"/>
        <v>515.80799999999999</v>
      </c>
      <c r="F10" s="5">
        <f t="shared" si="0"/>
        <v>472.09600000000006</v>
      </c>
      <c r="G10" s="5">
        <f t="shared" si="0"/>
        <v>480.54700000000003</v>
      </c>
      <c r="H10" s="5">
        <f t="shared" si="0"/>
        <v>471.82600000000002</v>
      </c>
      <c r="I10" s="5">
        <f t="shared" si="0"/>
        <v>509.22800000000007</v>
      </c>
      <c r="J10" s="5">
        <f t="shared" si="0"/>
        <v>392.01300000000003</v>
      </c>
      <c r="K10" s="5">
        <f t="shared" si="0"/>
        <v>497.45300000000003</v>
      </c>
      <c r="L10" s="5">
        <f t="shared" si="0"/>
        <v>503.024</v>
      </c>
      <c r="M10" s="5">
        <f t="shared" si="0"/>
        <v>471.85699999999997</v>
      </c>
      <c r="N10" s="5">
        <f t="shared" si="0"/>
        <v>491.697</v>
      </c>
      <c r="O10" s="6">
        <f t="shared" si="0"/>
        <v>5777.8330000000005</v>
      </c>
      <c r="P10" s="5">
        <f t="shared" si="0"/>
        <v>283.57447852760731</v>
      </c>
    </row>
    <row r="11" spans="2:16">
      <c r="B11" s="3" t="s">
        <v>5</v>
      </c>
      <c r="C11" s="5">
        <f>C10+C3</f>
        <v>560.39</v>
      </c>
      <c r="D11" s="5">
        <f t="shared" ref="D11:P11" si="1">D10+D3</f>
        <v>494.39300000000003</v>
      </c>
      <c r="E11" s="5">
        <f t="shared" si="1"/>
        <v>557.80200000000002</v>
      </c>
      <c r="F11" s="5">
        <f t="shared" si="1"/>
        <v>512.49500000000012</v>
      </c>
      <c r="G11" s="5">
        <f t="shared" si="1"/>
        <v>522.29300000000001</v>
      </c>
      <c r="H11" s="5">
        <f t="shared" si="1"/>
        <v>511.90500000000003</v>
      </c>
      <c r="I11" s="5">
        <f t="shared" si="1"/>
        <v>551.02900000000011</v>
      </c>
      <c r="J11" s="5">
        <f t="shared" si="1"/>
        <v>433.73100000000005</v>
      </c>
      <c r="K11" s="5">
        <f t="shared" si="1"/>
        <v>537.745</v>
      </c>
      <c r="L11" s="5">
        <f t="shared" si="1"/>
        <v>544.63199999999995</v>
      </c>
      <c r="M11" s="5">
        <f t="shared" si="1"/>
        <v>512.096</v>
      </c>
      <c r="N11" s="5">
        <f t="shared" si="1"/>
        <v>533.27700000000004</v>
      </c>
      <c r="O11" s="6">
        <f t="shared" si="1"/>
        <v>6268.7390000000005</v>
      </c>
      <c r="P11" s="5">
        <f t="shared" si="1"/>
        <v>307.6680220073992</v>
      </c>
    </row>
    <row r="12" spans="2:16"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5"/>
    </row>
    <row r="13" spans="2:16">
      <c r="B13" s="3" t="s">
        <v>13</v>
      </c>
      <c r="C13" s="5">
        <f>'Hernani herrigunea'!B12+'Hernani poligonoak'!B11</f>
        <v>112.47999999999999</v>
      </c>
      <c r="D13" s="5">
        <f>'Hernani herrigunea'!C12+'Hernani poligonoak'!C11</f>
        <v>103.48</v>
      </c>
      <c r="E13" s="5">
        <f>'Hernani herrigunea'!D12+'Hernani poligonoak'!D11</f>
        <v>113.72</v>
      </c>
      <c r="F13" s="5">
        <f>'Hernani herrigunea'!E12+'Hernani poligonoak'!E11</f>
        <v>106.58</v>
      </c>
      <c r="G13" s="5">
        <f>'Hernani herrigunea'!F12+'Hernani poligonoak'!F11</f>
        <v>102.1</v>
      </c>
      <c r="H13" s="5">
        <f>'Hernani herrigunea'!G12+'Hernani poligonoak'!G11</f>
        <v>109.68</v>
      </c>
      <c r="I13" s="5">
        <f>'Hernani herrigunea'!H12+'Hernani poligonoak'!H11</f>
        <v>108.62</v>
      </c>
      <c r="J13" s="5">
        <f>'Hernani herrigunea'!I12+'Hernani poligonoak'!I11</f>
        <v>102.17999999999999</v>
      </c>
      <c r="K13" s="5">
        <f>'Hernani herrigunea'!J12+'Hernani poligonoak'!J11</f>
        <v>110.32</v>
      </c>
      <c r="L13" s="5">
        <f>'Hernani herrigunea'!K12+'Hernani poligonoak'!K11</f>
        <v>109.46</v>
      </c>
      <c r="M13" s="5">
        <f>'Hernani herrigunea'!L12+'Hernani poligonoak'!L11</f>
        <v>123.66</v>
      </c>
      <c r="N13" s="5">
        <f>'Hernani herrigunea'!M12+'Hernani poligonoak'!M11</f>
        <v>117.08</v>
      </c>
      <c r="O13" s="6">
        <f>'Hernani herrigunea'!N12+'Hernani poligonoak'!N11</f>
        <v>1319.36</v>
      </c>
      <c r="P13" s="5">
        <f>'Hernani herrigunea'!O12+'Hernani poligonoak'!O11</f>
        <v>64.753865030674845</v>
      </c>
    </row>
    <row r="14" spans="2:16">
      <c r="B14" s="3" t="s">
        <v>35</v>
      </c>
      <c r="C14" s="5">
        <f>'Hernani poligonoak'!B12</f>
        <v>3.54</v>
      </c>
      <c r="D14" s="5">
        <f>'Hernani poligonoak'!C12</f>
        <v>4.1399999999999997</v>
      </c>
      <c r="E14" s="5">
        <f>'Hernani poligonoak'!D12</f>
        <v>3.52</v>
      </c>
      <c r="F14" s="5">
        <f>'Hernani poligonoak'!E12</f>
        <v>3.26</v>
      </c>
      <c r="G14" s="5">
        <f>'Hernani poligonoak'!F12</f>
        <v>4.34</v>
      </c>
      <c r="H14" s="5">
        <f>'Hernani poligonoak'!G12</f>
        <v>4.32</v>
      </c>
      <c r="I14" s="5">
        <f>'Hernani poligonoak'!H12</f>
        <v>4.68</v>
      </c>
      <c r="J14" s="5">
        <f>'Hernani poligonoak'!I12</f>
        <v>2.42</v>
      </c>
      <c r="K14" s="5">
        <f>'Hernani poligonoak'!J12</f>
        <v>3.76</v>
      </c>
      <c r="L14" s="5">
        <f>'Hernani poligonoak'!K12</f>
        <v>4.4400000000000004</v>
      </c>
      <c r="M14" s="5">
        <f>'Hernani poligonoak'!L12</f>
        <v>3.44</v>
      </c>
      <c r="N14" s="5">
        <f>'Hernani poligonoak'!M12</f>
        <v>3.7</v>
      </c>
      <c r="O14" s="6">
        <f>'Hernani poligonoak'!N12</f>
        <v>45.559999999999995</v>
      </c>
      <c r="P14" s="5">
        <f>'Hernani poligonoak'!O12</f>
        <v>2.2360736196319015</v>
      </c>
    </row>
    <row r="15" spans="2:16">
      <c r="B15" s="3" t="s">
        <v>28</v>
      </c>
      <c r="C15" s="5">
        <f>'Hernani herrigunea'!B13</f>
        <v>7.18</v>
      </c>
      <c r="D15" s="5">
        <f>'Hernani herrigunea'!C13</f>
        <v>5.0999999999999996</v>
      </c>
      <c r="E15" s="5">
        <f>'Hernani herrigunea'!D13</f>
        <v>7.86</v>
      </c>
      <c r="F15" s="5">
        <f>'Hernani herrigunea'!E13</f>
        <v>19.36</v>
      </c>
      <c r="G15" s="5">
        <f>'Hernani herrigunea'!F13</f>
        <v>18.5</v>
      </c>
      <c r="H15" s="5">
        <f>'Hernani herrigunea'!G13</f>
        <v>10.8</v>
      </c>
      <c r="I15" s="5">
        <f>'Hernani herrigunea'!H13</f>
        <v>13.86</v>
      </c>
      <c r="J15" s="5">
        <f>'Hernani herrigunea'!I13</f>
        <v>17.68</v>
      </c>
      <c r="K15" s="5">
        <f>'Hernani herrigunea'!J13</f>
        <v>6.7</v>
      </c>
      <c r="L15" s="5">
        <f>'Hernani herrigunea'!K13</f>
        <v>17.12</v>
      </c>
      <c r="M15" s="5">
        <f>'Hernani herrigunea'!L13</f>
        <v>17.36</v>
      </c>
      <c r="N15" s="5">
        <f>'Hernani herrigunea'!M13</f>
        <v>18.22</v>
      </c>
      <c r="O15" s="6">
        <f>'Hernani herrigunea'!N13</f>
        <v>159.74</v>
      </c>
      <c r="P15" s="5">
        <f>'Hernani herrigunea'!O13</f>
        <v>7.84</v>
      </c>
    </row>
    <row r="16" spans="2:16">
      <c r="B16" s="3" t="s">
        <v>37</v>
      </c>
      <c r="C16" s="5">
        <f>C13+C14+C15</f>
        <v>123.19999999999999</v>
      </c>
      <c r="D16" s="5">
        <f t="shared" ref="D16:P16" si="2">D13+D14+D15</f>
        <v>112.72</v>
      </c>
      <c r="E16" s="5">
        <f t="shared" si="2"/>
        <v>125.1</v>
      </c>
      <c r="F16" s="5">
        <f t="shared" si="2"/>
        <v>129.19999999999999</v>
      </c>
      <c r="G16" s="5">
        <f t="shared" si="2"/>
        <v>124.94</v>
      </c>
      <c r="H16" s="5">
        <f t="shared" si="2"/>
        <v>124.8</v>
      </c>
      <c r="I16" s="5">
        <f t="shared" si="2"/>
        <v>127.16000000000001</v>
      </c>
      <c r="J16" s="5">
        <f t="shared" si="2"/>
        <v>122.28</v>
      </c>
      <c r="K16" s="5">
        <f t="shared" si="2"/>
        <v>120.78</v>
      </c>
      <c r="L16" s="5">
        <f t="shared" si="2"/>
        <v>131.01999999999998</v>
      </c>
      <c r="M16" s="5">
        <f t="shared" si="2"/>
        <v>144.45999999999998</v>
      </c>
      <c r="N16" s="5">
        <f t="shared" si="2"/>
        <v>139</v>
      </c>
      <c r="O16" s="6">
        <f t="shared" si="2"/>
        <v>1524.6599999999999</v>
      </c>
      <c r="P16" s="5">
        <f t="shared" si="2"/>
        <v>74.829938650306744</v>
      </c>
    </row>
    <row r="17" spans="2:16"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/>
    </row>
    <row r="18" spans="2:16">
      <c r="B18" s="3" t="s">
        <v>14</v>
      </c>
      <c r="C18" s="5">
        <f>C10+C16</f>
        <v>641.84400000000005</v>
      </c>
      <c r="D18" s="5">
        <f t="shared" ref="D18:P18" si="3">D10+D16</f>
        <v>569.40700000000004</v>
      </c>
      <c r="E18" s="5">
        <f t="shared" si="3"/>
        <v>640.90800000000002</v>
      </c>
      <c r="F18" s="5">
        <f t="shared" si="3"/>
        <v>601.29600000000005</v>
      </c>
      <c r="G18" s="5">
        <f t="shared" si="3"/>
        <v>605.48700000000008</v>
      </c>
      <c r="H18" s="5">
        <f t="shared" si="3"/>
        <v>596.62599999999998</v>
      </c>
      <c r="I18" s="5">
        <f t="shared" si="3"/>
        <v>636.38800000000003</v>
      </c>
      <c r="J18" s="5">
        <f t="shared" si="3"/>
        <v>514.29300000000001</v>
      </c>
      <c r="K18" s="5">
        <f t="shared" si="3"/>
        <v>618.23300000000006</v>
      </c>
      <c r="L18" s="5">
        <f t="shared" si="3"/>
        <v>634.04399999999998</v>
      </c>
      <c r="M18" s="5">
        <f t="shared" si="3"/>
        <v>616.31700000000001</v>
      </c>
      <c r="N18" s="5">
        <f t="shared" si="3"/>
        <v>630.697</v>
      </c>
      <c r="O18" s="5">
        <f t="shared" si="3"/>
        <v>7302.4930000000004</v>
      </c>
      <c r="P18" s="5">
        <f t="shared" si="3"/>
        <v>358.40441717791407</v>
      </c>
    </row>
    <row r="19" spans="2:16">
      <c r="B19" s="3" t="s">
        <v>15</v>
      </c>
      <c r="C19" s="5">
        <f>C18+C3</f>
        <v>683.59</v>
      </c>
      <c r="D19" s="5">
        <f t="shared" ref="D19:P19" si="4">D18+D3</f>
        <v>607.11300000000006</v>
      </c>
      <c r="E19" s="5">
        <f t="shared" si="4"/>
        <v>682.90200000000004</v>
      </c>
      <c r="F19" s="5">
        <f t="shared" si="4"/>
        <v>641.69500000000005</v>
      </c>
      <c r="G19" s="5">
        <f t="shared" si="4"/>
        <v>647.23300000000006</v>
      </c>
      <c r="H19" s="5">
        <f t="shared" si="4"/>
        <v>636.70499999999993</v>
      </c>
      <c r="I19" s="5">
        <f t="shared" si="4"/>
        <v>678.18900000000008</v>
      </c>
      <c r="J19" s="5">
        <f t="shared" si="4"/>
        <v>556.01099999999997</v>
      </c>
      <c r="K19" s="5">
        <f t="shared" si="4"/>
        <v>658.52500000000009</v>
      </c>
      <c r="L19" s="5">
        <f t="shared" si="4"/>
        <v>675.65199999999993</v>
      </c>
      <c r="M19" s="5">
        <f t="shared" si="4"/>
        <v>656.55600000000004</v>
      </c>
      <c r="N19" s="5">
        <f t="shared" si="4"/>
        <v>672.27700000000004</v>
      </c>
      <c r="O19" s="5">
        <f t="shared" si="4"/>
        <v>7793.3990000000003</v>
      </c>
      <c r="P19" s="5">
        <f t="shared" si="4"/>
        <v>382.49796065770596</v>
      </c>
    </row>
    <row r="20" spans="2:16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9"/>
      <c r="P20" s="4"/>
    </row>
    <row r="21" spans="2:16">
      <c r="B21" s="3" t="s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f>O11/O19</f>
        <v>0.80436520701686132</v>
      </c>
      <c r="P21" s="4"/>
    </row>
  </sheetData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Hernani herrigunea</vt:lpstr>
      <vt:lpstr>Hernani poligonoak</vt:lpstr>
      <vt:lpstr>Hernani herria+poligonoak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ingurumen teknikaria</cp:lastModifiedBy>
  <dcterms:created xsi:type="dcterms:W3CDTF">2020-04-29T11:00:02Z</dcterms:created>
  <dcterms:modified xsi:type="dcterms:W3CDTF">2026-03-27T09:57:06Z</dcterms:modified>
</cp:coreProperties>
</file>